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andowntowncouncil-my.sharepoint.com/personal/townclerk_sandowntowncouncil_onmicrosoft_com/Documents/#2020/zHSAPC/Finance/Audit/2022-2023/"/>
    </mc:Choice>
  </mc:AlternateContent>
  <xr:revisionPtr revIDLastSave="98" documentId="8_{03D2AD9C-14BA-4B25-B408-6B9D615B32FC}" xr6:coauthVersionLast="47" xr6:coauthVersionMax="47" xr10:uidLastSave="{E63FA51E-659C-41CB-8894-253E8F8EEA8C}"/>
  <bookViews>
    <workbookView xWindow="33255" yWindow="1650" windowWidth="21600" windowHeight="11190" activeTab="2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1" l="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13" i="13" l="1"/>
  <c r="D13" i="13"/>
  <c r="J13" i="13" s="1"/>
  <c r="F20" i="14" l="1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17" i="13" l="1"/>
  <c r="J16" i="13"/>
  <c r="J12" i="13"/>
  <c r="J9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27" i="12"/>
  <c r="B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F7" i="12" s="1"/>
  <c r="C43" i="11"/>
  <c r="B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C28" i="10"/>
  <c r="B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28" i="10" s="1"/>
  <c r="D13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7" i="8"/>
  <c r="B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28" i="7"/>
  <c r="B28" i="7"/>
  <c r="D13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8" i="7"/>
  <c r="E7" i="8"/>
  <c r="F7" i="8" s="1"/>
  <c r="E6" i="12"/>
  <c r="E7" i="12"/>
  <c r="E7" i="11"/>
  <c r="F7" i="11" s="1"/>
  <c r="E7" i="9"/>
  <c r="F7" i="9" s="1"/>
  <c r="E7" i="7"/>
  <c r="F7" i="7" s="1"/>
  <c r="C4" i="14"/>
  <c r="E6" i="14" s="1"/>
  <c r="E7" i="1"/>
  <c r="F7" i="1" s="1"/>
  <c r="E6" i="8"/>
  <c r="E6" i="7"/>
  <c r="E6" i="9"/>
  <c r="E6" i="10"/>
  <c r="E6" i="11"/>
  <c r="E6" i="1"/>
  <c r="D27" i="12"/>
  <c r="D43" i="11"/>
  <c r="D27" i="8"/>
  <c r="D26" i="1"/>
</calcChain>
</file>

<file path=xl/sharedStrings.xml><?xml version="1.0" encoding="utf-8"?>
<sst xmlns="http://schemas.openxmlformats.org/spreadsheetml/2006/main" count="135" uniqueCount="66">
  <si>
    <t>2021/22       £</t>
  </si>
  <si>
    <t>Total</t>
  </si>
  <si>
    <t>Explanation (Ensure each explanation is quantified)</t>
  </si>
  <si>
    <t>2021/22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</si>
  <si>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</si>
  <si>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</si>
  <si>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</si>
  <si>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</si>
  <si>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</si>
  <si>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</si>
  <si>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</si>
  <si>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</si>
  <si>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</si>
  <si>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</si>
  <si>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</si>
  <si>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</si>
  <si>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</si>
  <si>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</si>
  <si>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</si>
  <si>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</si>
  <si>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</si>
  <si>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</si>
  <si>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</si>
  <si>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</si>
  <si>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</si>
  <si>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</si>
  <si>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</si>
  <si>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</si>
  <si>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</si>
  <si>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</si>
  <si>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</si>
  <si>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</si>
  <si>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</si>
  <si>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</si>
  <si>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</si>
  <si>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</si>
  <si>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</si>
  <si>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</si>
  <si>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</si>
  <si>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</si>
  <si>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</si>
  <si>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</si>
  <si>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</si>
  <si>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</si>
  <si>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Accounting statements 2022-23</t>
  </si>
  <si>
    <t>Explanation required</t>
  </si>
  <si>
    <t>Variance £</t>
  </si>
  <si>
    <t>Variance %</t>
  </si>
  <si>
    <t>Reserves</t>
  </si>
  <si>
    <t>Box 7</t>
  </si>
  <si>
    <t>Precept</t>
  </si>
  <si>
    <t>Do reserves exceed 2 x Precept?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</si>
  <si>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</si>
  <si>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</si>
  <si>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</si>
  <si>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</si>
  <si>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</si>
  <si>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</si>
  <si>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</si>
  <si>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</si>
  <si>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</si>
  <si>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</si>
  <si>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</si>
  <si>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</si>
  <si>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Increase in bank interest rates</t>
  </si>
  <si>
    <t>Increased purchases with VAT - namley £35.74 Incraese in VAT on rev. charges and £535.19 increase in VAT on Capital Purchases.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</si>
</sst>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15" xfId="0" applyFont="1" applyBorder="1"/>
    <xf numFmtId="0" fontId="17" fillId="0" borderId="16" xfId="0" applyFont="1" applyBorder="1"/>
    <xf numFmtId="0" fontId="18" fillId="0" borderId="0" xfId="0" applyFont="1"/>
    <xf numFmtId="0" fontId="16" fillId="3" borderId="1" xfId="0" applyFont="1" applyFill="1" applyBorder="1"/>
    <xf numFmtId="0" fontId="16" fillId="0" borderId="0" xfId="0" applyFont="1" applyAlignment="1">
      <alignment horizontal="right"/>
    </xf>
    <xf numFmtId="9" fontId="19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7" fillId="0" borderId="3" xfId="0" applyFont="1" applyBorder="1"/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Font="1" applyBorder="1" applyAlignment="1">
      <alignment horizontal="left" indent="2"/>
    </xf>
    <xf numFmtId="0" fontId="0" fillId="0" borderId="3" xfId="0" applyBorder="1" applyAlignment="1">
      <alignment horizontal="left" indent="2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B1" workbookViewId="0">
      <selection activeCell="E12" sqref="E12"/>
    </sheetView>
  </sheetViews>
  <sheetFormatPr defaultRowHeight="15" x14ac:dyDescent="0.25"/>
  <cols>
    <col min="1" max="1" width="4.140625" customWidth="1"/>
    <col min="2" max="2" width="28.7109375" style="23" customWidth="1"/>
    <col min="3" max="6" width="16.5703125" customWidth="1"/>
    <col min="7" max="8" width="16.5703125" hidden="1" customWidth="1"/>
    <col min="9" max="9" width="77.140625" style="25" customWidth="1"/>
    <col min="10" max="10" width="23.140625" bestFit="1" customWidth="1"/>
  </cols>
  <sheetData>
    <row r="1" spans="2:10" ht="17.25" customHeight="1" x14ac:dyDescent="0.25">
      <c r="B1" s="27" t="s">
        <v>44</v>
      </c>
    </row>
    <row r="3" spans="2:10" ht="15" customHeight="1" x14ac:dyDescent="0.25">
      <c r="B3" s="77" t="s">
        <v>40</v>
      </c>
      <c r="C3" s="78"/>
      <c r="D3" s="78"/>
      <c r="E3" s="78"/>
      <c r="F3" s="78"/>
      <c r="G3" s="78"/>
      <c r="H3" s="78"/>
      <c r="I3" s="78"/>
    </row>
    <row r="4" spans="2:10" ht="15" customHeight="1" thickBot="1" x14ac:dyDescent="0.3"/>
    <row r="5" spans="2:10" ht="15" customHeight="1" x14ac:dyDescent="0.25">
      <c r="B5" s="28"/>
      <c r="C5" s="76" t="s">
        <v>17</v>
      </c>
      <c r="D5" s="76"/>
      <c r="E5" s="48"/>
      <c r="F5" s="48"/>
      <c r="G5" s="48"/>
      <c r="H5" s="48"/>
      <c r="I5" s="38" t="s">
        <v>18</v>
      </c>
      <c r="J5" s="43" t="s">
        <v>45</v>
      </c>
    </row>
    <row r="6" spans="2:10" ht="30" x14ac:dyDescent="0.25">
      <c r="B6" s="29"/>
      <c r="C6" s="30">
        <v>44651</v>
      </c>
      <c r="D6" s="30">
        <v>45016</v>
      </c>
      <c r="E6" s="49" t="s">
        <v>46</v>
      </c>
      <c r="F6" s="49" t="s">
        <v>47</v>
      </c>
      <c r="G6" s="49"/>
      <c r="H6" s="49"/>
      <c r="I6" s="39" t="s">
        <v>39</v>
      </c>
      <c r="J6" s="44"/>
    </row>
    <row r="7" spans="2:10" s="22" customFormat="1" ht="30" x14ac:dyDescent="0.25">
      <c r="B7" s="31" t="s">
        <v>19</v>
      </c>
      <c r="C7" s="70">
        <v>18759</v>
      </c>
      <c r="D7" s="70">
        <v>18457.189999999999</v>
      </c>
      <c r="E7" s="57"/>
      <c r="F7" s="57"/>
      <c r="G7" s="51"/>
      <c r="H7" s="51"/>
      <c r="I7" s="40" t="s">
        <v>38</v>
      </c>
      <c r="J7" s="45"/>
    </row>
    <row r="8" spans="2:10" s="22" customFormat="1" ht="30" x14ac:dyDescent="0.25">
      <c r="B8" s="31" t="s">
        <v>20</v>
      </c>
      <c r="C8" s="70">
        <v>11873</v>
      </c>
      <c r="D8" s="70">
        <v>12182</v>
      </c>
      <c r="E8" s="51">
        <f>D8-C8</f>
        <v>309</v>
      </c>
      <c r="F8" s="50">
        <f>IF(AND(C8=0,D8=0),0,IF(C8=0,1,IF(D8=0,-1,(D8-C8)/C8)))</f>
        <v>2.6025435862882168E-2</v>
      </c>
      <c r="G8" s="35" t="str">
        <f>IF(E8&gt;100000,"Yes",IF(E8&lt;-100000,"Yes","No"))</f>
        <v>No</v>
      </c>
      <c r="H8" s="35" t="str">
        <f>IF(F8&gt;15%,"Yes",IF(F8&lt;-15%,"Yes","No"))</f>
        <v>No</v>
      </c>
      <c r="I8" s="40" t="s">
        <v>21</v>
      </c>
      <c r="J8" s="47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2" customFormat="1" ht="34.5" customHeight="1" x14ac:dyDescent="0.25">
      <c r="B9" s="31" t="s">
        <v>22</v>
      </c>
      <c r="C9" s="70">
        <v>499</v>
      </c>
      <c r="D9" s="70">
        <v>1109.1099999999999</v>
      </c>
      <c r="E9" s="51">
        <f t="shared" ref="E9:E12" si="0">D9-C9</f>
        <v>610.1099999999999</v>
      </c>
      <c r="F9" s="50">
        <f t="shared" ref="F9:F12" si="1">IF(AND(C9=0,D9=0),0,IF(C9=0,1,IF(D9=0,-1,(D9-C9)/C9)))</f>
        <v>1.2226653306613224</v>
      </c>
      <c r="G9" s="35" t="str">
        <f t="shared" ref="G9:G12" si="2">IF(E9&gt;100000,"Yes",IF(E9&lt;-100000,"Yes","No"))</f>
        <v>No</v>
      </c>
      <c r="H9" s="35" t="str">
        <f t="shared" ref="H9:H12" si="3">IF(F9&gt;15%,"Yes",IF(F9&lt;-15%,"Yes","No"))</f>
        <v>Yes</v>
      </c>
      <c r="I9" s="40" t="s">
        <v>23</v>
      </c>
      <c r="J9" s="47" t="str">
        <f t="shared" ref="J9:J12" si="4"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5" x14ac:dyDescent="0.25">
      <c r="B10" s="32" t="s">
        <v>24</v>
      </c>
      <c r="C10" s="70">
        <v>4114</v>
      </c>
      <c r="D10" s="70">
        <v>4633.68</v>
      </c>
      <c r="E10" s="51">
        <f t="shared" si="0"/>
        <v>519.68000000000029</v>
      </c>
      <c r="F10" s="50">
        <f t="shared" si="1"/>
        <v>0.126319883325231</v>
      </c>
      <c r="G10" s="35" t="str">
        <f t="shared" si="2"/>
        <v>No</v>
      </c>
      <c r="H10" s="35" t="str">
        <f t="shared" si="3"/>
        <v>No</v>
      </c>
      <c r="I10" s="40" t="s">
        <v>25</v>
      </c>
      <c r="J10" s="47" t="str">
        <f t="shared" si="4"/>
        <v>No explanation required</v>
      </c>
    </row>
    <row r="11" spans="2:10" ht="30" x14ac:dyDescent="0.25">
      <c r="B11" s="32" t="s">
        <v>26</v>
      </c>
      <c r="C11" s="70">
        <v>0</v>
      </c>
      <c r="D11" s="70">
        <v>0</v>
      </c>
      <c r="E11" s="51">
        <f t="shared" si="0"/>
        <v>0</v>
      </c>
      <c r="F11" s="50">
        <f t="shared" si="1"/>
        <v>0</v>
      </c>
      <c r="G11" s="35" t="str">
        <f t="shared" si="2"/>
        <v>No</v>
      </c>
      <c r="H11" s="35" t="str">
        <f t="shared" si="3"/>
        <v>No</v>
      </c>
      <c r="I11" s="40" t="s">
        <v>27</v>
      </c>
      <c r="J11" s="47" t="str">
        <f t="shared" si="4"/>
        <v>No explanation required</v>
      </c>
    </row>
    <row r="12" spans="2:10" ht="30" x14ac:dyDescent="0.25">
      <c r="B12" s="32" t="s">
        <v>28</v>
      </c>
      <c r="C12" s="70">
        <v>8560</v>
      </c>
      <c r="D12" s="70">
        <v>7758.78</v>
      </c>
      <c r="E12" s="51">
        <f t="shared" si="0"/>
        <v>-801.22000000000025</v>
      </c>
      <c r="F12" s="50">
        <f t="shared" si="1"/>
        <v>-9.3600467289719658E-2</v>
      </c>
      <c r="G12" s="35" t="str">
        <f t="shared" si="2"/>
        <v>No</v>
      </c>
      <c r="H12" s="35" t="str">
        <f t="shared" si="3"/>
        <v>No</v>
      </c>
      <c r="I12" s="40" t="s">
        <v>29</v>
      </c>
      <c r="J12" s="47" t="str">
        <f t="shared" si="4"/>
        <v>No explanation required</v>
      </c>
    </row>
    <row r="13" spans="2:10" ht="15.75" thickBot="1" x14ac:dyDescent="0.3">
      <c r="B13" s="33" t="s">
        <v>30</v>
      </c>
      <c r="C13" s="71">
        <f>C7+C8+C9-C10-C11-C12</f>
        <v>18457</v>
      </c>
      <c r="D13" s="71">
        <f>D7+D8+D9-D10-D11-D12</f>
        <v>19355.84</v>
      </c>
      <c r="E13" s="58"/>
      <c r="F13" s="58"/>
      <c r="G13" s="52"/>
      <c r="H13" s="52"/>
      <c r="I13" s="41" t="s">
        <v>31</v>
      </c>
      <c r="J13" s="47" t="str">
        <f>IF(D13&gt;(D8*2),"Please explain in the Reserves tab","No explanation required")</f>
        <v>No explanation required</v>
      </c>
    </row>
    <row r="14" spans="2:10" ht="15.75" thickBot="1" x14ac:dyDescent="0.3">
      <c r="B14" s="24"/>
      <c r="C14" s="53" t="s">
        <v>63</v>
      </c>
      <c r="D14" s="53" t="s">
        <v>63</v>
      </c>
      <c r="E14" s="53"/>
      <c r="F14" s="53"/>
      <c r="G14" s="53"/>
      <c r="H14" s="53"/>
      <c r="I14" s="26"/>
    </row>
    <row r="15" spans="2:10" ht="30" x14ac:dyDescent="0.25">
      <c r="B15" s="34" t="s">
        <v>32</v>
      </c>
      <c r="C15" s="72">
        <v>18457</v>
      </c>
      <c r="D15" s="72">
        <v>19356</v>
      </c>
      <c r="E15" s="56"/>
      <c r="F15" s="59"/>
      <c r="G15" s="54"/>
      <c r="H15" s="54"/>
      <c r="I15" s="42" t="s">
        <v>33</v>
      </c>
      <c r="J15" s="46"/>
    </row>
    <row r="16" spans="2:10" ht="30" x14ac:dyDescent="0.25">
      <c r="B16" s="32" t="s">
        <v>34</v>
      </c>
      <c r="C16" s="70">
        <v>9928</v>
      </c>
      <c r="D16" s="70">
        <v>10257</v>
      </c>
      <c r="E16" s="51">
        <f>D16-C16</f>
        <v>329</v>
      </c>
      <c r="F16" s="50">
        <f t="shared" ref="F16:F17" si="5">IF(AND(C16=0,D16=0),0,IF(C16=0,1,IF(D16=0,-1,(D16-C16)/C16)))</f>
        <v>3.3138597904915391E-2</v>
      </c>
      <c r="G16" s="35" t="str">
        <f t="shared" ref="G16:G17" si="6">IF(E16&gt;100000,"Yes",IF(E16&lt;-100000,"Yes","No"))</f>
        <v>No</v>
      </c>
      <c r="H16" s="35" t="str">
        <f t="shared" ref="H16:H17" si="7">IF(F16&gt;15%,"Yes",IF(F16&lt;-15%,"Yes","No"))</f>
        <v>No</v>
      </c>
      <c r="I16" s="40" t="s">
        <v>35</v>
      </c>
      <c r="J16" s="47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3" t="s">
        <v>36</v>
      </c>
      <c r="C17" s="73">
        <v>0</v>
      </c>
      <c r="D17" s="73"/>
      <c r="E17" s="52">
        <f>D17-C17</f>
        <v>0</v>
      </c>
      <c r="F17" s="60">
        <f t="shared" si="5"/>
        <v>0</v>
      </c>
      <c r="G17" s="36" t="str">
        <f t="shared" si="6"/>
        <v>No</v>
      </c>
      <c r="H17" s="36" t="str">
        <f t="shared" si="7"/>
        <v>No</v>
      </c>
      <c r="I17" s="41" t="s">
        <v>37</v>
      </c>
      <c r="J17" s="55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F8:F12 F15:F17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  <pageSetup paperSize="9"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F4" sqref="F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5</v>
      </c>
    </row>
    <row r="3" spans="2:6" x14ac:dyDescent="0.25">
      <c r="B3" s="8"/>
    </row>
    <row r="4" spans="2:6" x14ac:dyDescent="0.25">
      <c r="B4" t="s">
        <v>3</v>
      </c>
      <c r="C4" s="37">
        <f>'Accounting Statement'!C8</f>
        <v>11873</v>
      </c>
      <c r="D4" t="s">
        <v>4</v>
      </c>
      <c r="E4" s="37">
        <f>'Accounting Statement'!D8</f>
        <v>12182</v>
      </c>
    </row>
    <row r="6" spans="2:6" x14ac:dyDescent="0.25">
      <c r="D6" t="s">
        <v>7</v>
      </c>
      <c r="E6" s="1">
        <f>E4-C4</f>
        <v>309</v>
      </c>
    </row>
    <row r="7" spans="2:6" x14ac:dyDescent="0.25">
      <c r="D7" t="s">
        <v>41</v>
      </c>
      <c r="E7" s="6">
        <f>IF(AND(C4=0,E4=0),0,IF(C4=0,1,IF(E4=0,-1,(E4-C4)/C4)))</f>
        <v>2.6025435862882168E-2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9</v>
      </c>
    </row>
    <row r="10" spans="2:6" x14ac:dyDescent="0.25">
      <c r="B10" s="8"/>
    </row>
    <row r="11" spans="2:6" s="3" customFormat="1" ht="26.25" x14ac:dyDescent="0.25">
      <c r="B11" s="4" t="s">
        <v>0</v>
      </c>
      <c r="C11" s="4" t="s">
        <v>6</v>
      </c>
      <c r="D11" s="5" t="s">
        <v>7</v>
      </c>
      <c r="E11" s="81" t="s">
        <v>2</v>
      </c>
      <c r="F11" s="82"/>
    </row>
    <row r="12" spans="2:6" s="11" customFormat="1" x14ac:dyDescent="0.25">
      <c r="B12" s="12"/>
      <c r="C12" s="12"/>
      <c r="D12" s="13">
        <f t="shared" ref="D12:D25" si="0">C12-B12</f>
        <v>0</v>
      </c>
      <c r="E12" s="79"/>
      <c r="F12" s="80"/>
    </row>
    <row r="13" spans="2:6" s="11" customFormat="1" x14ac:dyDescent="0.25">
      <c r="B13" s="12"/>
      <c r="C13" s="12"/>
      <c r="D13" s="13">
        <f t="shared" si="0"/>
        <v>0</v>
      </c>
      <c r="E13" s="79"/>
      <c r="F13" s="80"/>
    </row>
    <row r="14" spans="2:6" s="11" customFormat="1" x14ac:dyDescent="0.25">
      <c r="B14" s="12"/>
      <c r="C14" s="12"/>
      <c r="D14" s="13">
        <f t="shared" si="0"/>
        <v>0</v>
      </c>
      <c r="E14" s="79"/>
      <c r="F14" s="80"/>
    </row>
    <row r="15" spans="2:6" s="11" customFormat="1" x14ac:dyDescent="0.25">
      <c r="B15" s="12"/>
      <c r="C15" s="12"/>
      <c r="D15" s="13">
        <f t="shared" si="0"/>
        <v>0</v>
      </c>
      <c r="E15" s="79"/>
      <c r="F15" s="80"/>
    </row>
    <row r="16" spans="2:6" s="11" customFormat="1" x14ac:dyDescent="0.25">
      <c r="B16" s="12"/>
      <c r="C16" s="12"/>
      <c r="D16" s="13">
        <f t="shared" si="0"/>
        <v>0</v>
      </c>
      <c r="E16" s="79"/>
      <c r="F16" s="80"/>
    </row>
    <row r="17" spans="1:8" s="11" customFormat="1" x14ac:dyDescent="0.25">
      <c r="B17" s="12"/>
      <c r="C17" s="12"/>
      <c r="D17" s="13">
        <f t="shared" si="0"/>
        <v>0</v>
      </c>
      <c r="E17" s="79"/>
      <c r="F17" s="80"/>
    </row>
    <row r="18" spans="1:8" s="11" customFormat="1" x14ac:dyDescent="0.25">
      <c r="B18" s="12"/>
      <c r="C18" s="12"/>
      <c r="D18" s="13">
        <f t="shared" si="0"/>
        <v>0</v>
      </c>
      <c r="E18" s="79"/>
      <c r="F18" s="80"/>
    </row>
    <row r="19" spans="1:8" s="11" customFormat="1" x14ac:dyDescent="0.25">
      <c r="B19" s="12"/>
      <c r="C19" s="12"/>
      <c r="D19" s="13">
        <f t="shared" si="0"/>
        <v>0</v>
      </c>
      <c r="E19" s="79"/>
      <c r="F19" s="80"/>
    </row>
    <row r="20" spans="1:8" s="11" customFormat="1" x14ac:dyDescent="0.25">
      <c r="B20" s="12"/>
      <c r="C20" s="12"/>
      <c r="D20" s="13">
        <f t="shared" si="0"/>
        <v>0</v>
      </c>
      <c r="E20" s="79"/>
      <c r="F20" s="80"/>
    </row>
    <row r="21" spans="1:8" s="11" customFormat="1" x14ac:dyDescent="0.25">
      <c r="B21" s="12"/>
      <c r="C21" s="12"/>
      <c r="D21" s="13">
        <f t="shared" si="0"/>
        <v>0</v>
      </c>
      <c r="E21" s="79"/>
      <c r="F21" s="80"/>
    </row>
    <row r="22" spans="1:8" s="11" customFormat="1" x14ac:dyDescent="0.25">
      <c r="B22" s="12"/>
      <c r="C22" s="12"/>
      <c r="D22" s="13">
        <f t="shared" si="0"/>
        <v>0</v>
      </c>
      <c r="E22" s="79"/>
      <c r="F22" s="80"/>
    </row>
    <row r="23" spans="1:8" s="11" customFormat="1" x14ac:dyDescent="0.25">
      <c r="B23" s="12"/>
      <c r="C23" s="12"/>
      <c r="D23" s="13">
        <f t="shared" si="0"/>
        <v>0</v>
      </c>
      <c r="E23" s="79"/>
      <c r="F23" s="80"/>
    </row>
    <row r="24" spans="1:8" s="11" customFormat="1" x14ac:dyDescent="0.25">
      <c r="B24" s="12"/>
      <c r="C24" s="12"/>
      <c r="D24" s="13">
        <f t="shared" si="0"/>
        <v>0</v>
      </c>
      <c r="E24" s="79"/>
      <c r="F24" s="80"/>
    </row>
    <row r="25" spans="1:8" s="11" customFormat="1" x14ac:dyDescent="0.25">
      <c r="B25" s="12"/>
      <c r="C25" s="12"/>
      <c r="D25" s="13">
        <f t="shared" si="0"/>
        <v>0</v>
      </c>
      <c r="E25" s="79"/>
      <c r="F25" s="80"/>
    </row>
    <row r="26" spans="1:8" x14ac:dyDescent="0.25">
      <c r="A26" s="9" t="s">
        <v>1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3"/>
      <c r="F26" s="80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8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1"/>
  <sheetViews>
    <sheetView tabSelected="1" topLeftCell="A7" workbookViewId="0">
      <selection activeCell="E20" sqref="E20:F20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10</v>
      </c>
    </row>
    <row r="3" spans="1:7" x14ac:dyDescent="0.25">
      <c r="B3" s="8"/>
    </row>
    <row r="4" spans="1:7" x14ac:dyDescent="0.25">
      <c r="B4" t="s">
        <v>3</v>
      </c>
      <c r="C4" s="37">
        <f>'Accounting Statement'!C9</f>
        <v>499</v>
      </c>
      <c r="D4" t="s">
        <v>4</v>
      </c>
      <c r="E4" s="37">
        <f>'Accounting Statement'!D9</f>
        <v>1109.1099999999999</v>
      </c>
    </row>
    <row r="6" spans="1:7" x14ac:dyDescent="0.25">
      <c r="D6" t="s">
        <v>7</v>
      </c>
      <c r="E6" s="1">
        <f>E4-C4</f>
        <v>610.1099999999999</v>
      </c>
    </row>
    <row r="7" spans="1:7" x14ac:dyDescent="0.25">
      <c r="D7" t="s">
        <v>41</v>
      </c>
      <c r="E7" s="6">
        <f>IF(AND(C4=0,E4=0),0,IF(C4=0,1,IF(E4=0,-1,(E4-C4)/C4)))</f>
        <v>1.2226653306613224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9</v>
      </c>
    </row>
    <row r="10" spans="1:7" x14ac:dyDescent="0.25">
      <c r="B10" s="21" t="s">
        <v>42</v>
      </c>
    </row>
    <row r="11" spans="1:7" x14ac:dyDescent="0.25">
      <c r="B11" s="8"/>
    </row>
    <row r="12" spans="1:7" s="3" customFormat="1" ht="26.25" x14ac:dyDescent="0.25">
      <c r="B12" s="4" t="s">
        <v>0</v>
      </c>
      <c r="C12" s="4" t="s">
        <v>6</v>
      </c>
      <c r="D12" s="5" t="s">
        <v>7</v>
      </c>
      <c r="E12" s="81" t="s">
        <v>2</v>
      </c>
      <c r="F12" s="82"/>
    </row>
    <row r="13" spans="1:7" s="17" customFormat="1" x14ac:dyDescent="0.25">
      <c r="A13" s="16"/>
      <c r="B13" s="74">
        <v>2.3899999999999997</v>
      </c>
      <c r="C13" s="74">
        <v>41.73</v>
      </c>
      <c r="D13" s="75">
        <f>C13-B13</f>
        <v>39.339999999999996</v>
      </c>
      <c r="E13" s="79" t="s">
        <v>64</v>
      </c>
      <c r="F13" s="84"/>
      <c r="G13" s="16"/>
    </row>
    <row r="14" spans="1:7" s="11" customFormat="1" ht="31.5" customHeight="1" x14ac:dyDescent="0.25">
      <c r="B14" s="74">
        <v>496.45</v>
      </c>
      <c r="C14" s="74">
        <v>1067.3800000000001</v>
      </c>
      <c r="D14" s="75">
        <f t="shared" ref="D14:D27" si="0">C14-B14</f>
        <v>570.93000000000006</v>
      </c>
      <c r="E14" s="85" t="s">
        <v>65</v>
      </c>
      <c r="F14" s="86"/>
    </row>
    <row r="15" spans="1:7" s="11" customFormat="1" x14ac:dyDescent="0.25">
      <c r="B15" s="12">
        <v>0</v>
      </c>
      <c r="C15" s="12">
        <v>0</v>
      </c>
      <c r="D15" s="13">
        <f t="shared" si="0"/>
        <v>0</v>
      </c>
      <c r="E15" s="87"/>
      <c r="F15" s="88"/>
    </row>
    <row r="16" spans="1:7" s="11" customFormat="1" x14ac:dyDescent="0.25">
      <c r="B16" s="12">
        <v>0</v>
      </c>
      <c r="C16" s="12">
        <v>0</v>
      </c>
      <c r="D16" s="13">
        <f t="shared" si="0"/>
        <v>0</v>
      </c>
      <c r="E16" s="79"/>
      <c r="F16" s="80"/>
    </row>
    <row r="17" spans="1:8" s="11" customFormat="1" x14ac:dyDescent="0.25">
      <c r="B17" s="12">
        <v>0</v>
      </c>
      <c r="C17" s="12">
        <v>0</v>
      </c>
      <c r="D17" s="13">
        <f t="shared" si="0"/>
        <v>0</v>
      </c>
      <c r="E17" s="79"/>
      <c r="F17" s="80"/>
    </row>
    <row r="18" spans="1:8" s="11" customFormat="1" x14ac:dyDescent="0.25">
      <c r="B18" s="12">
        <v>0</v>
      </c>
      <c r="C18" s="12">
        <v>0</v>
      </c>
      <c r="D18" s="13">
        <f t="shared" si="0"/>
        <v>0</v>
      </c>
      <c r="E18" s="79"/>
      <c r="F18" s="80"/>
    </row>
    <row r="19" spans="1:8" s="11" customFormat="1" x14ac:dyDescent="0.25">
      <c r="B19" s="12">
        <v>0</v>
      </c>
      <c r="C19" s="12">
        <v>0</v>
      </c>
      <c r="D19" s="13">
        <f t="shared" si="0"/>
        <v>0</v>
      </c>
      <c r="E19" s="79"/>
      <c r="F19" s="80"/>
    </row>
    <row r="20" spans="1:8" s="11" customFormat="1" x14ac:dyDescent="0.25">
      <c r="B20" s="12">
        <v>0</v>
      </c>
      <c r="C20" s="12">
        <v>0</v>
      </c>
      <c r="D20" s="13">
        <f t="shared" si="0"/>
        <v>0</v>
      </c>
      <c r="E20" s="79"/>
      <c r="F20" s="80"/>
    </row>
    <row r="21" spans="1:8" s="11" customFormat="1" x14ac:dyDescent="0.25">
      <c r="B21" s="12">
        <v>0</v>
      </c>
      <c r="C21" s="12">
        <v>0</v>
      </c>
      <c r="D21" s="13">
        <f t="shared" si="0"/>
        <v>0</v>
      </c>
      <c r="E21" s="79"/>
      <c r="F21" s="80"/>
    </row>
    <row r="22" spans="1:8" s="11" customFormat="1" x14ac:dyDescent="0.25">
      <c r="B22" s="12">
        <v>0</v>
      </c>
      <c r="C22" s="12">
        <v>0</v>
      </c>
      <c r="D22" s="13">
        <f t="shared" si="0"/>
        <v>0</v>
      </c>
      <c r="E22" s="79"/>
      <c r="F22" s="80"/>
    </row>
    <row r="23" spans="1:8" s="11" customFormat="1" x14ac:dyDescent="0.25">
      <c r="B23" s="12">
        <v>0</v>
      </c>
      <c r="C23" s="12">
        <v>0</v>
      </c>
      <c r="D23" s="13">
        <f t="shared" si="0"/>
        <v>0</v>
      </c>
      <c r="E23" s="79"/>
      <c r="F23" s="80"/>
    </row>
    <row r="24" spans="1:8" s="11" customFormat="1" x14ac:dyDescent="0.25">
      <c r="B24" s="12">
        <v>0</v>
      </c>
      <c r="C24" s="12">
        <v>0</v>
      </c>
      <c r="D24" s="13">
        <f t="shared" si="0"/>
        <v>0</v>
      </c>
      <c r="E24" s="79"/>
      <c r="F24" s="80"/>
    </row>
    <row r="25" spans="1:8" s="11" customFormat="1" x14ac:dyDescent="0.25">
      <c r="B25" s="12">
        <v>0</v>
      </c>
      <c r="C25" s="12">
        <v>0</v>
      </c>
      <c r="D25" s="13">
        <f t="shared" si="0"/>
        <v>0</v>
      </c>
      <c r="E25" s="79"/>
      <c r="F25" s="80"/>
    </row>
    <row r="26" spans="1:8" s="11" customFormat="1" x14ac:dyDescent="0.25">
      <c r="B26" s="12">
        <v>0</v>
      </c>
      <c r="C26" s="12">
        <v>0</v>
      </c>
      <c r="D26" s="13">
        <f t="shared" si="0"/>
        <v>0</v>
      </c>
      <c r="E26" s="79"/>
      <c r="F26" s="80"/>
    </row>
    <row r="27" spans="1:8" s="11" customFormat="1" x14ac:dyDescent="0.25">
      <c r="B27" s="12">
        <v>0</v>
      </c>
      <c r="C27" s="12">
        <v>0</v>
      </c>
      <c r="D27" s="13">
        <f t="shared" si="0"/>
        <v>0</v>
      </c>
      <c r="E27" s="79"/>
      <c r="F27" s="80"/>
    </row>
    <row r="28" spans="1:8" x14ac:dyDescent="0.25">
      <c r="A28" s="9" t="s">
        <v>1</v>
      </c>
      <c r="B28" s="10">
        <f>SUM(B13:B27)</f>
        <v>498.84</v>
      </c>
      <c r="C28" s="10">
        <f>SUM(C13:C27)</f>
        <v>1109.1100000000001</v>
      </c>
      <c r="D28" s="10">
        <f>SUM(D13:D27)</f>
        <v>610.2700000000001</v>
      </c>
      <c r="E28" s="83"/>
      <c r="F28" s="80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8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0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11</v>
      </c>
    </row>
    <row r="3" spans="1:7" x14ac:dyDescent="0.25">
      <c r="B3" s="8"/>
    </row>
    <row r="4" spans="1:7" x14ac:dyDescent="0.25">
      <c r="B4" t="s">
        <v>3</v>
      </c>
      <c r="C4" s="37">
        <f>'Accounting Statement'!C10</f>
        <v>4114</v>
      </c>
      <c r="D4" t="s">
        <v>4</v>
      </c>
      <c r="E4" s="37">
        <f>'Accounting Statement'!D10</f>
        <v>4633.68</v>
      </c>
    </row>
    <row r="6" spans="1:7" x14ac:dyDescent="0.25">
      <c r="D6" t="s">
        <v>7</v>
      </c>
      <c r="E6" s="1">
        <f>E4-C4</f>
        <v>519.68000000000029</v>
      </c>
    </row>
    <row r="7" spans="1:7" x14ac:dyDescent="0.25">
      <c r="D7" t="s">
        <v>41</v>
      </c>
      <c r="E7" s="6">
        <f>IF(AND(C4=0,E4=0),0,IF(C4=0,1,IF(E4=0,-1,(E4-C4)/C4)))</f>
        <v>0.126319883325231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x14ac:dyDescent="0.25">
      <c r="B10" s="8"/>
    </row>
    <row r="11" spans="1:7" s="3" customFormat="1" ht="26.25" x14ac:dyDescent="0.25">
      <c r="B11" s="4" t="s">
        <v>0</v>
      </c>
      <c r="C11" s="4" t="s">
        <v>6</v>
      </c>
      <c r="D11" s="5" t="s">
        <v>7</v>
      </c>
      <c r="E11" s="81" t="s">
        <v>2</v>
      </c>
      <c r="F11" s="82"/>
    </row>
    <row r="12" spans="1:7" s="17" customFormat="1" x14ac:dyDescent="0.25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9"/>
      <c r="F13" s="80"/>
    </row>
    <row r="14" spans="1:7" s="11" customFormat="1" x14ac:dyDescent="0.25">
      <c r="B14" s="12"/>
      <c r="C14" s="12"/>
      <c r="D14" s="13">
        <f t="shared" si="0"/>
        <v>0</v>
      </c>
      <c r="E14" s="79"/>
      <c r="F14" s="80"/>
    </row>
    <row r="15" spans="1:7" s="11" customFormat="1" x14ac:dyDescent="0.25">
      <c r="B15" s="12"/>
      <c r="C15" s="12"/>
      <c r="D15" s="13">
        <f t="shared" si="0"/>
        <v>0</v>
      </c>
      <c r="E15" s="79"/>
      <c r="F15" s="80"/>
    </row>
    <row r="16" spans="1:7" s="11" customFormat="1" x14ac:dyDescent="0.25">
      <c r="B16" s="12"/>
      <c r="C16" s="12"/>
      <c r="D16" s="13">
        <f t="shared" si="0"/>
        <v>0</v>
      </c>
      <c r="E16" s="79"/>
      <c r="F16" s="80"/>
    </row>
    <row r="17" spans="1:8" s="11" customFormat="1" x14ac:dyDescent="0.25">
      <c r="B17" s="12"/>
      <c r="C17" s="12"/>
      <c r="D17" s="13">
        <f t="shared" si="0"/>
        <v>0</v>
      </c>
      <c r="E17" s="79"/>
      <c r="F17" s="80"/>
    </row>
    <row r="18" spans="1:8" s="11" customFormat="1" x14ac:dyDescent="0.25">
      <c r="B18" s="12"/>
      <c r="C18" s="12"/>
      <c r="D18" s="13">
        <f t="shared" si="0"/>
        <v>0</v>
      </c>
      <c r="E18" s="79"/>
      <c r="F18" s="80"/>
    </row>
    <row r="19" spans="1:8" s="11" customFormat="1" x14ac:dyDescent="0.25">
      <c r="B19" s="12"/>
      <c r="C19" s="12"/>
      <c r="D19" s="13">
        <f t="shared" si="0"/>
        <v>0</v>
      </c>
      <c r="E19" s="79"/>
      <c r="F19" s="80"/>
    </row>
    <row r="20" spans="1:8" s="11" customFormat="1" x14ac:dyDescent="0.25">
      <c r="B20" s="12"/>
      <c r="C20" s="12"/>
      <c r="D20" s="13">
        <f t="shared" si="0"/>
        <v>0</v>
      </c>
      <c r="E20" s="79"/>
      <c r="F20" s="80"/>
    </row>
    <row r="21" spans="1:8" s="11" customFormat="1" x14ac:dyDescent="0.25">
      <c r="B21" s="12"/>
      <c r="C21" s="12"/>
      <c r="D21" s="13">
        <f t="shared" si="0"/>
        <v>0</v>
      </c>
      <c r="E21" s="79"/>
      <c r="F21" s="80"/>
    </row>
    <row r="22" spans="1:8" s="11" customFormat="1" x14ac:dyDescent="0.25">
      <c r="B22" s="12"/>
      <c r="C22" s="12"/>
      <c r="D22" s="13">
        <f t="shared" si="0"/>
        <v>0</v>
      </c>
      <c r="E22" s="79"/>
      <c r="F22" s="80"/>
    </row>
    <row r="23" spans="1:8" s="11" customFormat="1" x14ac:dyDescent="0.25">
      <c r="B23" s="12"/>
      <c r="C23" s="12"/>
      <c r="D23" s="13">
        <f t="shared" si="0"/>
        <v>0</v>
      </c>
      <c r="E23" s="79"/>
      <c r="F23" s="80"/>
    </row>
    <row r="24" spans="1:8" s="11" customFormat="1" x14ac:dyDescent="0.25">
      <c r="B24" s="12"/>
      <c r="C24" s="12"/>
      <c r="D24" s="13">
        <f t="shared" si="0"/>
        <v>0</v>
      </c>
      <c r="E24" s="79"/>
      <c r="F24" s="80"/>
    </row>
    <row r="25" spans="1:8" s="11" customFormat="1" x14ac:dyDescent="0.25">
      <c r="B25" s="12"/>
      <c r="C25" s="12"/>
      <c r="D25" s="13">
        <f t="shared" si="0"/>
        <v>0</v>
      </c>
      <c r="E25" s="79"/>
      <c r="F25" s="80"/>
    </row>
    <row r="26" spans="1:8" s="11" customFormat="1" x14ac:dyDescent="0.25">
      <c r="B26" s="12"/>
      <c r="C26" s="12"/>
      <c r="D26" s="13">
        <f t="shared" si="0"/>
        <v>0</v>
      </c>
      <c r="E26" s="79"/>
      <c r="F26" s="80"/>
    </row>
    <row r="27" spans="1:8" x14ac:dyDescent="0.2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3"/>
      <c r="F27" s="80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8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K16" sqref="K16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3</v>
      </c>
      <c r="C4" s="37">
        <f>'Accounting Statement'!C11</f>
        <v>0</v>
      </c>
      <c r="D4" t="s">
        <v>4</v>
      </c>
      <c r="E4" s="37">
        <f>'Accounting Statement'!D11</f>
        <v>0</v>
      </c>
    </row>
    <row r="6" spans="1:7" x14ac:dyDescent="0.25">
      <c r="D6" t="s">
        <v>7</v>
      </c>
      <c r="E6" s="1">
        <f>E4-C4</f>
        <v>0</v>
      </c>
    </row>
    <row r="7" spans="1:7" x14ac:dyDescent="0.25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x14ac:dyDescent="0.25">
      <c r="B10" s="8"/>
    </row>
    <row r="11" spans="1:7" s="3" customFormat="1" ht="26.25" x14ac:dyDescent="0.25">
      <c r="B11" s="4" t="s">
        <v>0</v>
      </c>
      <c r="C11" s="4" t="s">
        <v>6</v>
      </c>
      <c r="D11" s="5" t="s">
        <v>7</v>
      </c>
      <c r="E11" s="81" t="s">
        <v>2</v>
      </c>
      <c r="F11" s="82"/>
    </row>
    <row r="12" spans="1:7" s="17" customFormat="1" x14ac:dyDescent="0.25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9"/>
      <c r="F13" s="80"/>
    </row>
    <row r="14" spans="1:7" s="11" customFormat="1" x14ac:dyDescent="0.25">
      <c r="B14" s="12"/>
      <c r="C14" s="12"/>
      <c r="D14" s="13">
        <f t="shared" si="0"/>
        <v>0</v>
      </c>
      <c r="E14" s="79"/>
      <c r="F14" s="80"/>
    </row>
    <row r="15" spans="1:7" s="11" customFormat="1" x14ac:dyDescent="0.25">
      <c r="B15" s="12"/>
      <c r="C15" s="12"/>
      <c r="D15" s="13">
        <f t="shared" si="0"/>
        <v>0</v>
      </c>
      <c r="E15" s="79"/>
      <c r="F15" s="80"/>
    </row>
    <row r="16" spans="1:7" s="11" customFormat="1" x14ac:dyDescent="0.25">
      <c r="B16" s="12"/>
      <c r="C16" s="12"/>
      <c r="D16" s="13">
        <f t="shared" si="0"/>
        <v>0</v>
      </c>
      <c r="E16" s="79"/>
      <c r="F16" s="80"/>
    </row>
    <row r="17" spans="1:8" s="11" customFormat="1" x14ac:dyDescent="0.25">
      <c r="B17" s="12"/>
      <c r="C17" s="12"/>
      <c r="D17" s="13">
        <f t="shared" si="0"/>
        <v>0</v>
      </c>
      <c r="E17" s="79"/>
      <c r="F17" s="80"/>
    </row>
    <row r="18" spans="1:8" s="11" customFormat="1" x14ac:dyDescent="0.25">
      <c r="B18" s="12"/>
      <c r="C18" s="12"/>
      <c r="D18" s="13">
        <f t="shared" si="0"/>
        <v>0</v>
      </c>
      <c r="E18" s="79"/>
      <c r="F18" s="80"/>
    </row>
    <row r="19" spans="1:8" s="11" customFormat="1" x14ac:dyDescent="0.25">
      <c r="B19" s="12"/>
      <c r="C19" s="12"/>
      <c r="D19" s="13">
        <f t="shared" si="0"/>
        <v>0</v>
      </c>
      <c r="E19" s="79"/>
      <c r="F19" s="80"/>
    </row>
    <row r="20" spans="1:8" s="11" customFormat="1" x14ac:dyDescent="0.25">
      <c r="B20" s="12"/>
      <c r="C20" s="12"/>
      <c r="D20" s="13">
        <f t="shared" si="0"/>
        <v>0</v>
      </c>
      <c r="E20" s="79"/>
      <c r="F20" s="80"/>
    </row>
    <row r="21" spans="1:8" s="11" customFormat="1" x14ac:dyDescent="0.25">
      <c r="B21" s="12"/>
      <c r="C21" s="12"/>
      <c r="D21" s="13">
        <f t="shared" si="0"/>
        <v>0</v>
      </c>
      <c r="E21" s="79"/>
      <c r="F21" s="80"/>
    </row>
    <row r="22" spans="1:8" s="11" customFormat="1" x14ac:dyDescent="0.25">
      <c r="B22" s="12"/>
      <c r="C22" s="12"/>
      <c r="D22" s="13">
        <f t="shared" si="0"/>
        <v>0</v>
      </c>
      <c r="E22" s="79"/>
      <c r="F22" s="80"/>
    </row>
    <row r="23" spans="1:8" s="11" customFormat="1" x14ac:dyDescent="0.25">
      <c r="B23" s="12"/>
      <c r="C23" s="12"/>
      <c r="D23" s="13">
        <f t="shared" si="0"/>
        <v>0</v>
      </c>
      <c r="E23" s="79"/>
      <c r="F23" s="80"/>
    </row>
    <row r="24" spans="1:8" s="11" customFormat="1" x14ac:dyDescent="0.25">
      <c r="B24" s="12"/>
      <c r="C24" s="12"/>
      <c r="D24" s="13">
        <f t="shared" si="0"/>
        <v>0</v>
      </c>
      <c r="E24" s="79"/>
      <c r="F24" s="80"/>
    </row>
    <row r="25" spans="1:8" s="11" customFormat="1" x14ac:dyDescent="0.25">
      <c r="B25" s="12"/>
      <c r="C25" s="12"/>
      <c r="D25" s="13">
        <f t="shared" si="0"/>
        <v>0</v>
      </c>
      <c r="E25" s="79"/>
      <c r="F25" s="80"/>
    </row>
    <row r="26" spans="1:8" s="11" customFormat="1" x14ac:dyDescent="0.25">
      <c r="B26" s="12"/>
      <c r="C26" s="12"/>
      <c r="D26" s="13">
        <f t="shared" si="0"/>
        <v>0</v>
      </c>
      <c r="E26" s="79"/>
      <c r="F26" s="80"/>
    </row>
    <row r="27" spans="1:8" x14ac:dyDescent="0.2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3"/>
      <c r="F27" s="80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8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13</v>
      </c>
    </row>
    <row r="3" spans="1:7" x14ac:dyDescent="0.25">
      <c r="B3" s="8"/>
    </row>
    <row r="4" spans="1:7" x14ac:dyDescent="0.25">
      <c r="B4" t="s">
        <v>3</v>
      </c>
      <c r="C4" s="37">
        <f>'Accounting Statement'!C12</f>
        <v>8560</v>
      </c>
      <c r="D4" t="s">
        <v>4</v>
      </c>
      <c r="E4" s="37">
        <f>'Accounting Statement'!D12</f>
        <v>7758.78</v>
      </c>
    </row>
    <row r="6" spans="1:7" x14ac:dyDescent="0.25">
      <c r="D6" t="s">
        <v>7</v>
      </c>
      <c r="E6" s="1">
        <f>E4-C4</f>
        <v>-801.22000000000025</v>
      </c>
    </row>
    <row r="7" spans="1:7" x14ac:dyDescent="0.25">
      <c r="D7" t="s">
        <v>41</v>
      </c>
      <c r="E7" s="6">
        <f>IF(AND(C4=0,E4=0),0,IF(C4=0,1,IF(E4=0,-1,(E4-C4)/C4)))</f>
        <v>-9.3600467289719658E-2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ht="15.75" x14ac:dyDescent="0.3">
      <c r="B10" s="19" t="s">
        <v>43</v>
      </c>
    </row>
    <row r="11" spans="1:7" x14ac:dyDescent="0.25">
      <c r="B11" s="8"/>
    </row>
    <row r="12" spans="1:7" s="3" customFormat="1" ht="26.25" x14ac:dyDescent="0.25">
      <c r="B12" s="4" t="s">
        <v>0</v>
      </c>
      <c r="C12" s="4" t="s">
        <v>6</v>
      </c>
      <c r="D12" s="5" t="s">
        <v>7</v>
      </c>
      <c r="E12" s="81" t="s">
        <v>2</v>
      </c>
      <c r="F12" s="82"/>
    </row>
    <row r="13" spans="1:7" s="17" customFormat="1" x14ac:dyDescent="0.25">
      <c r="A13" s="16"/>
      <c r="B13" s="13"/>
      <c r="C13" s="13"/>
      <c r="D13" s="13">
        <f>C13-B13</f>
        <v>0</v>
      </c>
      <c r="E13" s="89"/>
      <c r="F13" s="90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79"/>
      <c r="F14" s="80"/>
    </row>
    <row r="15" spans="1:7" s="11" customFormat="1" x14ac:dyDescent="0.25">
      <c r="B15" s="12"/>
      <c r="C15" s="12"/>
      <c r="D15" s="13">
        <f t="shared" si="0"/>
        <v>0</v>
      </c>
      <c r="E15" s="79"/>
      <c r="F15" s="80"/>
    </row>
    <row r="16" spans="1:7" s="11" customFormat="1" x14ac:dyDescent="0.25">
      <c r="B16" s="12"/>
      <c r="C16" s="12"/>
      <c r="D16" s="13">
        <f t="shared" si="0"/>
        <v>0</v>
      </c>
      <c r="E16" s="79"/>
      <c r="F16" s="80"/>
    </row>
    <row r="17" spans="1:8" s="11" customFormat="1" x14ac:dyDescent="0.25">
      <c r="B17" s="12"/>
      <c r="C17" s="12"/>
      <c r="D17" s="13">
        <f t="shared" si="0"/>
        <v>0</v>
      </c>
      <c r="E17" s="79"/>
      <c r="F17" s="80"/>
    </row>
    <row r="18" spans="1:8" s="11" customFormat="1" x14ac:dyDescent="0.25">
      <c r="B18" s="12"/>
      <c r="C18" s="12"/>
      <c r="D18" s="13">
        <f t="shared" si="0"/>
        <v>0</v>
      </c>
      <c r="E18" s="79"/>
      <c r="F18" s="80"/>
    </row>
    <row r="19" spans="1:8" s="11" customFormat="1" x14ac:dyDescent="0.25">
      <c r="B19" s="12"/>
      <c r="C19" s="12"/>
      <c r="D19" s="13">
        <f t="shared" si="0"/>
        <v>0</v>
      </c>
      <c r="E19" s="79"/>
      <c r="F19" s="80"/>
    </row>
    <row r="20" spans="1:8" s="11" customFormat="1" x14ac:dyDescent="0.25">
      <c r="B20" s="12"/>
      <c r="C20" s="12"/>
      <c r="D20" s="13">
        <f t="shared" si="0"/>
        <v>0</v>
      </c>
      <c r="E20" s="79"/>
      <c r="F20" s="80"/>
    </row>
    <row r="21" spans="1:8" s="11" customFormat="1" x14ac:dyDescent="0.25">
      <c r="B21" s="12"/>
      <c r="C21" s="12"/>
      <c r="D21" s="13">
        <f t="shared" si="0"/>
        <v>0</v>
      </c>
      <c r="E21" s="79"/>
      <c r="F21" s="80"/>
    </row>
    <row r="22" spans="1:8" s="11" customFormat="1" x14ac:dyDescent="0.25">
      <c r="B22" s="12"/>
      <c r="C22" s="12"/>
      <c r="D22" s="13">
        <f t="shared" si="0"/>
        <v>0</v>
      </c>
      <c r="E22" s="79"/>
      <c r="F22" s="80"/>
    </row>
    <row r="23" spans="1:8" s="11" customFormat="1" x14ac:dyDescent="0.25">
      <c r="B23" s="12"/>
      <c r="C23" s="12"/>
      <c r="D23" s="13">
        <f t="shared" si="0"/>
        <v>0</v>
      </c>
      <c r="E23" s="79"/>
      <c r="F23" s="80"/>
    </row>
    <row r="24" spans="1:8" s="11" customFormat="1" x14ac:dyDescent="0.25">
      <c r="B24" s="12"/>
      <c r="C24" s="12"/>
      <c r="D24" s="13">
        <f t="shared" si="0"/>
        <v>0</v>
      </c>
      <c r="E24" s="79"/>
      <c r="F24" s="80"/>
    </row>
    <row r="25" spans="1:8" s="11" customFormat="1" x14ac:dyDescent="0.25">
      <c r="B25" s="12"/>
      <c r="C25" s="12"/>
      <c r="D25" s="13">
        <f t="shared" si="0"/>
        <v>0</v>
      </c>
      <c r="E25" s="79"/>
      <c r="F25" s="80"/>
    </row>
    <row r="26" spans="1:8" s="11" customFormat="1" x14ac:dyDescent="0.25">
      <c r="B26" s="12"/>
      <c r="C26" s="12"/>
      <c r="D26" s="13">
        <f t="shared" si="0"/>
        <v>0</v>
      </c>
      <c r="E26" s="79"/>
      <c r="F26" s="80"/>
    </row>
    <row r="27" spans="1:8" s="11" customFormat="1" x14ac:dyDescent="0.25">
      <c r="B27" s="12"/>
      <c r="C27" s="12"/>
      <c r="D27" s="13">
        <f t="shared" si="0"/>
        <v>0</v>
      </c>
      <c r="E27" s="79"/>
      <c r="F27" s="80"/>
    </row>
    <row r="28" spans="1:8" x14ac:dyDescent="0.25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3"/>
      <c r="F28" s="80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8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RowHeight="16.5" x14ac:dyDescent="0.3"/>
  <cols>
    <col min="1" max="1" width="6.85546875" style="61" bestFit="1" customWidth="1"/>
    <col min="2" max="2" width="11.28515625" style="61" customWidth="1"/>
    <col min="3" max="3" width="10.7109375" style="61" customWidth="1"/>
    <col min="4" max="4" width="10.42578125" style="61" bestFit="1" customWidth="1"/>
    <col min="5" max="5" width="9.85546875" style="61" customWidth="1"/>
    <col min="6" max="6" width="12.5703125" style="61" customWidth="1"/>
    <col min="7" max="16384" width="9.140625" style="61"/>
  </cols>
  <sheetData>
    <row r="1" spans="2:7" x14ac:dyDescent="0.3">
      <c r="B1" s="66" t="s">
        <v>48</v>
      </c>
    </row>
    <row r="3" spans="2:7" x14ac:dyDescent="0.3">
      <c r="B3" s="62"/>
    </row>
    <row r="4" spans="2:7" x14ac:dyDescent="0.3">
      <c r="B4" s="61" t="s">
        <v>49</v>
      </c>
      <c r="C4" s="67">
        <f>'Accounting Statement'!D13</f>
        <v>19355.84</v>
      </c>
      <c r="D4" s="61" t="s">
        <v>50</v>
      </c>
      <c r="E4" s="67">
        <f>'Accounting Statement'!D8</f>
        <v>12182</v>
      </c>
    </row>
    <row r="6" spans="2:7" x14ac:dyDescent="0.3">
      <c r="D6" s="68" t="s">
        <v>51</v>
      </c>
      <c r="E6" s="61" t="str">
        <f>IF(C4&gt;(2*E4),"Yes - Please explain below","No")</f>
        <v>No</v>
      </c>
    </row>
    <row r="7" spans="2:7" x14ac:dyDescent="0.3">
      <c r="E7" s="69"/>
    </row>
    <row r="8" spans="2:7" x14ac:dyDescent="0.3">
      <c r="E8" s="62" t="s">
        <v>52</v>
      </c>
      <c r="F8" s="62" t="s">
        <v>52</v>
      </c>
      <c r="G8" s="62" t="s">
        <v>52</v>
      </c>
    </row>
    <row r="9" spans="2:7" x14ac:dyDescent="0.3">
      <c r="B9" s="62" t="s">
        <v>53</v>
      </c>
    </row>
    <row r="10" spans="2:7" x14ac:dyDescent="0.3">
      <c r="C10" s="63" t="s">
        <v>54</v>
      </c>
      <c r="E10" s="63"/>
    </row>
    <row r="11" spans="2:7" x14ac:dyDescent="0.3">
      <c r="C11" s="63" t="s">
        <v>55</v>
      </c>
      <c r="E11" s="63"/>
    </row>
    <row r="12" spans="2:7" x14ac:dyDescent="0.3">
      <c r="C12" s="63" t="s">
        <v>56</v>
      </c>
      <c r="E12" s="63"/>
    </row>
    <row r="13" spans="2:7" x14ac:dyDescent="0.3">
      <c r="C13" s="63" t="s">
        <v>57</v>
      </c>
      <c r="E13" s="63"/>
    </row>
    <row r="14" spans="2:7" x14ac:dyDescent="0.3">
      <c r="C14" s="63" t="s">
        <v>58</v>
      </c>
      <c r="E14" s="63"/>
    </row>
    <row r="15" spans="2:7" x14ac:dyDescent="0.3">
      <c r="C15" s="63" t="s">
        <v>59</v>
      </c>
      <c r="E15" s="63"/>
    </row>
    <row r="16" spans="2:7" x14ac:dyDescent="0.3">
      <c r="C16" s="63" t="s">
        <v>60</v>
      </c>
      <c r="E16" s="63"/>
    </row>
    <row r="17" spans="2:7" x14ac:dyDescent="0.3">
      <c r="F17" s="64">
        <f>SUM(E10:E16)</f>
        <v>0</v>
      </c>
    </row>
    <row r="19" spans="2:7" x14ac:dyDescent="0.3">
      <c r="B19" s="62" t="s">
        <v>61</v>
      </c>
      <c r="E19" s="63"/>
    </row>
    <row r="20" spans="2:7" x14ac:dyDescent="0.3">
      <c r="F20" s="64">
        <f>E19</f>
        <v>0</v>
      </c>
    </row>
    <row r="21" spans="2:7" ht="17.25" thickBot="1" x14ac:dyDescent="0.35">
      <c r="B21" s="62" t="s">
        <v>62</v>
      </c>
      <c r="G21" s="65">
        <f>F17+F20</f>
        <v>0</v>
      </c>
    </row>
    <row r="22" spans="2:7" ht="17.2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6"/>
  <sheetViews>
    <sheetView workbookViewId="0">
      <selection activeCell="E13" sqref="E13:F1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14</v>
      </c>
    </row>
    <row r="3" spans="1:7" x14ac:dyDescent="0.25">
      <c r="B3" s="8"/>
    </row>
    <row r="4" spans="1:7" x14ac:dyDescent="0.25">
      <c r="B4" t="s">
        <v>3</v>
      </c>
      <c r="C4" s="37">
        <f>'Accounting Statement'!C16</f>
        <v>9928</v>
      </c>
      <c r="D4" t="s">
        <v>4</v>
      </c>
      <c r="E4" s="37">
        <f>'Accounting Statement'!D16</f>
        <v>10257</v>
      </c>
    </row>
    <row r="6" spans="1:7" x14ac:dyDescent="0.25">
      <c r="D6" t="s">
        <v>7</v>
      </c>
      <c r="E6" s="1">
        <f>E4-C4</f>
        <v>329</v>
      </c>
    </row>
    <row r="7" spans="1:7" x14ac:dyDescent="0.25">
      <c r="D7" t="s">
        <v>41</v>
      </c>
      <c r="E7" s="6">
        <f>IF(AND(C4=0,E4=0),0,IF(C4=0,1,IF(E4=0,-1,(E4-C4)/C4)))</f>
        <v>3.3138597904915391E-2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ht="15.75" x14ac:dyDescent="0.3">
      <c r="B10" s="19" t="s">
        <v>15</v>
      </c>
    </row>
    <row r="11" spans="1:7" ht="15.75" x14ac:dyDescent="0.3">
      <c r="B11" s="18"/>
    </row>
    <row r="12" spans="1:7" s="3" customFormat="1" ht="26.25" x14ac:dyDescent="0.25">
      <c r="B12" s="4" t="s">
        <v>0</v>
      </c>
      <c r="C12" s="4" t="s">
        <v>6</v>
      </c>
      <c r="D12" s="5" t="s">
        <v>7</v>
      </c>
      <c r="E12" s="81" t="s">
        <v>2</v>
      </c>
      <c r="F12" s="82"/>
    </row>
    <row r="13" spans="1:7" s="17" customFormat="1" x14ac:dyDescent="0.25">
      <c r="A13" s="16"/>
      <c r="B13" s="13"/>
      <c r="C13" s="13"/>
      <c r="D13" s="13">
        <f>C13-B13</f>
        <v>0</v>
      </c>
      <c r="E13" s="89"/>
      <c r="F13" s="90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79"/>
      <c r="F14" s="84"/>
    </row>
    <row r="15" spans="1:7" s="11" customFormat="1" x14ac:dyDescent="0.25">
      <c r="B15" s="12"/>
      <c r="C15" s="12"/>
      <c r="D15" s="13">
        <f t="shared" si="0"/>
        <v>0</v>
      </c>
      <c r="E15" s="79"/>
      <c r="F15" s="84"/>
    </row>
    <row r="16" spans="1:7" s="11" customFormat="1" x14ac:dyDescent="0.25">
      <c r="B16" s="12"/>
      <c r="C16" s="12"/>
      <c r="D16" s="13">
        <f t="shared" si="0"/>
        <v>0</v>
      </c>
      <c r="E16" s="79"/>
      <c r="F16" s="84"/>
    </row>
    <row r="17" spans="1:12" s="11" customFormat="1" x14ac:dyDescent="0.25">
      <c r="B17" s="12"/>
      <c r="C17" s="12"/>
      <c r="D17" s="13">
        <f t="shared" si="0"/>
        <v>0</v>
      </c>
      <c r="E17" s="79"/>
      <c r="F17" s="84"/>
    </row>
    <row r="18" spans="1:12" s="11" customFormat="1" x14ac:dyDescent="0.25">
      <c r="B18" s="12"/>
      <c r="C18" s="12"/>
      <c r="D18" s="13">
        <f t="shared" si="0"/>
        <v>0</v>
      </c>
      <c r="E18" s="79"/>
      <c r="F18" s="84"/>
      <c r="L18" s="20"/>
    </row>
    <row r="19" spans="1:12" s="11" customFormat="1" x14ac:dyDescent="0.25">
      <c r="B19" s="12"/>
      <c r="C19" s="12"/>
      <c r="D19" s="13">
        <f t="shared" si="0"/>
        <v>0</v>
      </c>
      <c r="E19" s="79"/>
      <c r="F19" s="84"/>
    </row>
    <row r="20" spans="1:12" s="11" customFormat="1" x14ac:dyDescent="0.25">
      <c r="B20" s="12"/>
      <c r="C20" s="12"/>
      <c r="D20" s="13">
        <f t="shared" si="0"/>
        <v>0</v>
      </c>
      <c r="E20" s="79"/>
      <c r="F20" s="84"/>
    </row>
    <row r="21" spans="1:12" s="11" customFormat="1" x14ac:dyDescent="0.25">
      <c r="B21" s="12"/>
      <c r="C21" s="12"/>
      <c r="D21" s="13">
        <f t="shared" si="0"/>
        <v>0</v>
      </c>
      <c r="E21" s="79"/>
      <c r="F21" s="84"/>
    </row>
    <row r="22" spans="1:12" s="11" customFormat="1" x14ac:dyDescent="0.25">
      <c r="B22" s="12"/>
      <c r="C22" s="12"/>
      <c r="D22" s="13">
        <f t="shared" si="0"/>
        <v>0</v>
      </c>
      <c r="E22" s="79"/>
      <c r="F22" s="84"/>
    </row>
    <row r="23" spans="1:12" s="11" customFormat="1" x14ac:dyDescent="0.25">
      <c r="B23" s="12"/>
      <c r="C23" s="12"/>
      <c r="D23" s="13">
        <f t="shared" si="0"/>
        <v>0</v>
      </c>
      <c r="E23" s="79"/>
      <c r="F23" s="84"/>
    </row>
    <row r="24" spans="1:12" s="11" customFormat="1" x14ac:dyDescent="0.25">
      <c r="B24" s="12"/>
      <c r="C24" s="12"/>
      <c r="D24" s="13">
        <f t="shared" si="0"/>
        <v>0</v>
      </c>
      <c r="E24" s="79"/>
      <c r="F24" s="84"/>
    </row>
    <row r="25" spans="1:12" s="11" customFormat="1" x14ac:dyDescent="0.25">
      <c r="B25" s="12"/>
      <c r="C25" s="12"/>
      <c r="D25" s="13">
        <f t="shared" si="0"/>
        <v>0</v>
      </c>
      <c r="E25" s="79"/>
      <c r="F25" s="84"/>
    </row>
    <row r="26" spans="1:12" s="11" customFormat="1" x14ac:dyDescent="0.25">
      <c r="B26" s="12"/>
      <c r="C26" s="12"/>
      <c r="D26" s="13">
        <f t="shared" si="0"/>
        <v>0</v>
      </c>
      <c r="E26" s="79"/>
      <c r="F26" s="84"/>
    </row>
    <row r="27" spans="1:12" s="11" customFormat="1" x14ac:dyDescent="0.25">
      <c r="B27" s="12"/>
      <c r="C27" s="12"/>
      <c r="D27" s="13">
        <f t="shared" si="0"/>
        <v>0</v>
      </c>
      <c r="E27" s="79"/>
      <c r="F27" s="84"/>
    </row>
    <row r="28" spans="1:12" s="17" customFormat="1" x14ac:dyDescent="0.25">
      <c r="A28" s="16"/>
      <c r="B28" s="13"/>
      <c r="C28" s="13"/>
      <c r="D28" s="13">
        <f>C28-B28</f>
        <v>0</v>
      </c>
      <c r="E28" s="89"/>
      <c r="F28" s="90"/>
      <c r="G28" s="16"/>
    </row>
    <row r="29" spans="1:12" s="11" customFormat="1" x14ac:dyDescent="0.25">
      <c r="B29" s="12"/>
      <c r="C29" s="12"/>
      <c r="D29" s="13">
        <f t="shared" ref="D29:D42" si="1">C29-B29</f>
        <v>0</v>
      </c>
      <c r="E29" s="79"/>
      <c r="F29" s="84"/>
    </row>
    <row r="30" spans="1:12" s="11" customFormat="1" x14ac:dyDescent="0.25">
      <c r="B30" s="12"/>
      <c r="C30" s="12"/>
      <c r="D30" s="13">
        <f t="shared" si="1"/>
        <v>0</v>
      </c>
      <c r="E30" s="79"/>
      <c r="F30" s="80"/>
    </row>
    <row r="31" spans="1:12" s="11" customFormat="1" x14ac:dyDescent="0.25">
      <c r="B31" s="12"/>
      <c r="C31" s="12"/>
      <c r="D31" s="13">
        <f t="shared" si="1"/>
        <v>0</v>
      </c>
      <c r="E31" s="79"/>
      <c r="F31" s="80"/>
    </row>
    <row r="32" spans="1:12" s="11" customFormat="1" x14ac:dyDescent="0.25">
      <c r="B32" s="12"/>
      <c r="C32" s="12"/>
      <c r="D32" s="13">
        <f t="shared" si="1"/>
        <v>0</v>
      </c>
      <c r="E32" s="79"/>
      <c r="F32" s="80"/>
    </row>
    <row r="33" spans="1:12" s="11" customFormat="1" x14ac:dyDescent="0.25">
      <c r="B33" s="12"/>
      <c r="C33" s="12"/>
      <c r="D33" s="13">
        <f t="shared" si="1"/>
        <v>0</v>
      </c>
      <c r="E33" s="79"/>
      <c r="F33" s="80"/>
      <c r="L33" s="20"/>
    </row>
    <row r="34" spans="1:12" s="11" customFormat="1" x14ac:dyDescent="0.25">
      <c r="B34" s="12"/>
      <c r="C34" s="12"/>
      <c r="D34" s="13">
        <f t="shared" si="1"/>
        <v>0</v>
      </c>
      <c r="E34" s="79"/>
      <c r="F34" s="80"/>
    </row>
    <row r="35" spans="1:12" s="11" customFormat="1" x14ac:dyDescent="0.25">
      <c r="B35" s="12"/>
      <c r="C35" s="12"/>
      <c r="D35" s="13">
        <f t="shared" si="1"/>
        <v>0</v>
      </c>
      <c r="E35" s="79"/>
      <c r="F35" s="80"/>
    </row>
    <row r="36" spans="1:12" s="11" customFormat="1" x14ac:dyDescent="0.25">
      <c r="B36" s="12"/>
      <c r="C36" s="12"/>
      <c r="D36" s="13">
        <f t="shared" si="1"/>
        <v>0</v>
      </c>
      <c r="E36" s="79"/>
      <c r="F36" s="80"/>
    </row>
    <row r="37" spans="1:12" s="11" customFormat="1" x14ac:dyDescent="0.25">
      <c r="B37" s="12"/>
      <c r="C37" s="12"/>
      <c r="D37" s="13">
        <f t="shared" si="1"/>
        <v>0</v>
      </c>
      <c r="E37" s="79"/>
      <c r="F37" s="80"/>
    </row>
    <row r="38" spans="1:12" s="11" customFormat="1" x14ac:dyDescent="0.25">
      <c r="B38" s="12"/>
      <c r="C38" s="12"/>
      <c r="D38" s="13">
        <f t="shared" si="1"/>
        <v>0</v>
      </c>
      <c r="E38" s="79"/>
      <c r="F38" s="80"/>
    </row>
    <row r="39" spans="1:12" s="11" customFormat="1" x14ac:dyDescent="0.25">
      <c r="B39" s="12"/>
      <c r="C39" s="12"/>
      <c r="D39" s="13">
        <f t="shared" si="1"/>
        <v>0</v>
      </c>
      <c r="E39" s="79"/>
      <c r="F39" s="80"/>
    </row>
    <row r="40" spans="1:12" s="11" customFormat="1" x14ac:dyDescent="0.25">
      <c r="B40" s="12"/>
      <c r="C40" s="12"/>
      <c r="D40" s="13">
        <f t="shared" si="1"/>
        <v>0</v>
      </c>
      <c r="E40" s="79"/>
      <c r="F40" s="80"/>
    </row>
    <row r="41" spans="1:12" s="11" customFormat="1" x14ac:dyDescent="0.25">
      <c r="B41" s="12"/>
      <c r="C41" s="12"/>
      <c r="D41" s="13">
        <f t="shared" si="1"/>
        <v>0</v>
      </c>
      <c r="E41" s="79"/>
      <c r="F41" s="80"/>
    </row>
    <row r="42" spans="1:12" s="11" customFormat="1" x14ac:dyDescent="0.25">
      <c r="B42" s="12"/>
      <c r="C42" s="12"/>
      <c r="D42" s="13">
        <f t="shared" si="1"/>
        <v>0</v>
      </c>
      <c r="E42" s="79"/>
      <c r="F42" s="80"/>
    </row>
    <row r="43" spans="1:12" x14ac:dyDescent="0.25">
      <c r="A43" s="9" t="s">
        <v>1</v>
      </c>
      <c r="B43" s="10">
        <f>SUM(B28:B42)</f>
        <v>0</v>
      </c>
      <c r="C43" s="10">
        <f>SUM(C28:C42)</f>
        <v>0</v>
      </c>
      <c r="D43" s="10">
        <f>SUM(D28:D42)</f>
        <v>0</v>
      </c>
      <c r="E43" s="83"/>
      <c r="F43" s="80"/>
      <c r="G43" s="7"/>
    </row>
    <row r="44" spans="1:12" x14ac:dyDescent="0.25">
      <c r="H44" s="2"/>
    </row>
    <row r="45" spans="1:12" x14ac:dyDescent="0.25">
      <c r="F45" s="7"/>
    </row>
    <row r="46" spans="1:12" x14ac:dyDescent="0.25">
      <c r="A46" s="14" t="s">
        <v>8</v>
      </c>
    </row>
  </sheetData>
  <mergeCells count="32">
    <mergeCell ref="E39:F39"/>
    <mergeCell ref="E40:F40"/>
    <mergeCell ref="E41:F41"/>
    <mergeCell ref="E42:F42"/>
    <mergeCell ref="E43:F43"/>
    <mergeCell ref="E38:F38"/>
    <mergeCell ref="E12:F12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7:F27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L30"/>
  <sheetViews>
    <sheetView workbookViewId="0">
      <selection activeCell="D27" sqref="D2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16</v>
      </c>
    </row>
    <row r="3" spans="1:7" x14ac:dyDescent="0.25">
      <c r="B3" s="8"/>
    </row>
    <row r="4" spans="1:7" x14ac:dyDescent="0.25">
      <c r="B4" t="s">
        <v>3</v>
      </c>
      <c r="C4" s="37">
        <f>'Accounting Statement'!C17</f>
        <v>0</v>
      </c>
      <c r="D4" t="s">
        <v>4</v>
      </c>
      <c r="E4" s="37">
        <f>'Accounting Statement'!D17</f>
        <v>0</v>
      </c>
    </row>
    <row r="6" spans="1:7" x14ac:dyDescent="0.25">
      <c r="D6" t="s">
        <v>7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9</v>
      </c>
    </row>
    <row r="10" spans="1:7" ht="15.75" x14ac:dyDescent="0.3">
      <c r="B10" s="18"/>
    </row>
    <row r="11" spans="1:7" s="3" customFormat="1" ht="26.25" x14ac:dyDescent="0.25">
      <c r="B11" s="4" t="s">
        <v>0</v>
      </c>
      <c r="C11" s="4" t="s">
        <v>6</v>
      </c>
      <c r="D11" s="5" t="s">
        <v>7</v>
      </c>
      <c r="E11" s="81" t="s">
        <v>2</v>
      </c>
      <c r="F11" s="82"/>
    </row>
    <row r="12" spans="1:7" s="17" customFormat="1" x14ac:dyDescent="0.25">
      <c r="A12" s="16"/>
      <c r="B12" s="13"/>
      <c r="C12" s="13"/>
      <c r="D12" s="13">
        <f>C12-B12</f>
        <v>0</v>
      </c>
      <c r="E12" s="89"/>
      <c r="F12" s="90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9"/>
      <c r="F13" s="80"/>
    </row>
    <row r="14" spans="1:7" s="11" customFormat="1" x14ac:dyDescent="0.25">
      <c r="B14" s="12"/>
      <c r="C14" s="12"/>
      <c r="D14" s="13">
        <f t="shared" si="0"/>
        <v>0</v>
      </c>
      <c r="E14" s="79"/>
      <c r="F14" s="80"/>
    </row>
    <row r="15" spans="1:7" s="11" customFormat="1" x14ac:dyDescent="0.25">
      <c r="B15" s="12"/>
      <c r="C15" s="12"/>
      <c r="D15" s="13">
        <f t="shared" si="0"/>
        <v>0</v>
      </c>
      <c r="E15" s="79"/>
      <c r="F15" s="80"/>
    </row>
    <row r="16" spans="1:7" s="11" customFormat="1" x14ac:dyDescent="0.25">
      <c r="B16" s="12"/>
      <c r="C16" s="12"/>
      <c r="D16" s="13">
        <f t="shared" si="0"/>
        <v>0</v>
      </c>
      <c r="E16" s="79"/>
      <c r="F16" s="80"/>
    </row>
    <row r="17" spans="1:12" s="11" customFormat="1" x14ac:dyDescent="0.25">
      <c r="B17" s="12"/>
      <c r="C17" s="12"/>
      <c r="D17" s="13">
        <f t="shared" si="0"/>
        <v>0</v>
      </c>
      <c r="E17" s="79"/>
      <c r="F17" s="80"/>
      <c r="L17" s="20"/>
    </row>
    <row r="18" spans="1:12" s="11" customFormat="1" x14ac:dyDescent="0.25">
      <c r="B18" s="12"/>
      <c r="C18" s="12"/>
      <c r="D18" s="13">
        <f t="shared" si="0"/>
        <v>0</v>
      </c>
      <c r="E18" s="79"/>
      <c r="F18" s="80"/>
    </row>
    <row r="19" spans="1:12" s="11" customFormat="1" x14ac:dyDescent="0.25">
      <c r="B19" s="12"/>
      <c r="C19" s="12"/>
      <c r="D19" s="13">
        <f t="shared" si="0"/>
        <v>0</v>
      </c>
      <c r="E19" s="79"/>
      <c r="F19" s="80"/>
    </row>
    <row r="20" spans="1:12" s="11" customFormat="1" x14ac:dyDescent="0.25">
      <c r="B20" s="12"/>
      <c r="C20" s="12"/>
      <c r="D20" s="13">
        <f t="shared" si="0"/>
        <v>0</v>
      </c>
      <c r="E20" s="79"/>
      <c r="F20" s="80"/>
    </row>
    <row r="21" spans="1:12" s="11" customFormat="1" x14ac:dyDescent="0.25">
      <c r="B21" s="12"/>
      <c r="C21" s="12"/>
      <c r="D21" s="13">
        <f t="shared" si="0"/>
        <v>0</v>
      </c>
      <c r="E21" s="79"/>
      <c r="F21" s="80"/>
    </row>
    <row r="22" spans="1:12" s="11" customFormat="1" x14ac:dyDescent="0.25">
      <c r="B22" s="12"/>
      <c r="C22" s="12"/>
      <c r="D22" s="13">
        <f t="shared" si="0"/>
        <v>0</v>
      </c>
      <c r="E22" s="79"/>
      <c r="F22" s="80"/>
    </row>
    <row r="23" spans="1:12" s="11" customFormat="1" x14ac:dyDescent="0.25">
      <c r="B23" s="12"/>
      <c r="C23" s="12"/>
      <c r="D23" s="13">
        <f t="shared" si="0"/>
        <v>0</v>
      </c>
      <c r="E23" s="79"/>
      <c r="F23" s="80"/>
    </row>
    <row r="24" spans="1:12" s="11" customFormat="1" x14ac:dyDescent="0.25">
      <c r="B24" s="12"/>
      <c r="C24" s="12"/>
      <c r="D24" s="13">
        <f t="shared" si="0"/>
        <v>0</v>
      </c>
      <c r="E24" s="79"/>
      <c r="F24" s="80"/>
    </row>
    <row r="25" spans="1:12" s="11" customFormat="1" x14ac:dyDescent="0.25">
      <c r="B25" s="12"/>
      <c r="C25" s="12"/>
      <c r="D25" s="13">
        <f t="shared" si="0"/>
        <v>0</v>
      </c>
      <c r="E25" s="79"/>
      <c r="F25" s="80"/>
    </row>
    <row r="26" spans="1:12" s="11" customFormat="1" x14ac:dyDescent="0.25">
      <c r="B26" s="12"/>
      <c r="C26" s="12"/>
      <c r="D26" s="13">
        <f t="shared" si="0"/>
        <v>0</v>
      </c>
      <c r="E26" s="79"/>
      <c r="F26" s="80"/>
    </row>
    <row r="27" spans="1:12" x14ac:dyDescent="0.2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3"/>
      <c r="F27" s="80"/>
      <c r="G27" s="7"/>
    </row>
    <row r="28" spans="1:12" x14ac:dyDescent="0.25">
      <c r="H28" s="2"/>
    </row>
    <row r="29" spans="1:12" x14ac:dyDescent="0.25">
      <c r="F29" s="7"/>
    </row>
    <row r="30" spans="1:12" x14ac:dyDescent="0.25">
      <c r="A30" s="14" t="s">
        <v>8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Jennifer Armstrong - STC</cp:lastModifiedBy>
  <cp:lastPrinted>2023-03-20T07:35:33Z</cp:lastPrinted>
  <dcterms:created xsi:type="dcterms:W3CDTF">2023-03-10T09:35:56Z</dcterms:created>
  <dcterms:modified xsi:type="dcterms:W3CDTF">2023-06-06T06:52:55Z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